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D50" i="1"/>
  <c r="D49" i="1"/>
  <c r="A52" i="1"/>
  <c r="A51" i="1"/>
  <c r="A50" i="1"/>
  <c r="A49" i="1"/>
  <c r="H39" i="1"/>
  <c r="H41" i="1"/>
  <c r="H42" i="1"/>
  <c r="H38" i="1"/>
  <c r="G42" i="1"/>
  <c r="G41" i="1"/>
  <c r="G40" i="1"/>
  <c r="H40" i="1" s="1"/>
  <c r="I43" i="1" s="1"/>
  <c r="D52" i="1" s="1"/>
  <c r="G39" i="1"/>
  <c r="G38" i="1"/>
  <c r="F39" i="1"/>
  <c r="F40" i="1"/>
  <c r="F41" i="1"/>
  <c r="F42" i="1"/>
  <c r="F38" i="1"/>
  <c r="E42" i="1"/>
  <c r="E41" i="1"/>
  <c r="E40" i="1"/>
  <c r="E39" i="1"/>
  <c r="E38" i="1"/>
  <c r="B42" i="1"/>
  <c r="D42" i="1" s="1"/>
  <c r="B41" i="1"/>
  <c r="D41" i="1" s="1"/>
  <c r="B40" i="1"/>
  <c r="D40" i="1" s="1"/>
  <c r="C39" i="1"/>
  <c r="D39" i="1" s="1"/>
  <c r="B39" i="1"/>
  <c r="C38" i="1"/>
  <c r="B38" i="1"/>
  <c r="D38" i="1" s="1"/>
  <c r="I28" i="1"/>
  <c r="I30" i="1"/>
  <c r="I31" i="1"/>
  <c r="I27" i="1"/>
  <c r="H31" i="1"/>
  <c r="H30" i="1"/>
  <c r="H29" i="1"/>
  <c r="I29" i="1" s="1"/>
  <c r="I32" i="1" s="1"/>
  <c r="H28" i="1"/>
  <c r="H27" i="1"/>
  <c r="G31" i="1"/>
  <c r="G30" i="1"/>
  <c r="G29" i="1"/>
  <c r="G28" i="1"/>
  <c r="G27" i="1"/>
  <c r="F28" i="1"/>
  <c r="F29" i="1"/>
  <c r="F32" i="1" s="1"/>
  <c r="F30" i="1"/>
  <c r="F31" i="1"/>
  <c r="F27" i="1"/>
  <c r="D28" i="1"/>
  <c r="D29" i="1"/>
  <c r="D30" i="1"/>
  <c r="D31" i="1"/>
  <c r="D27" i="1"/>
  <c r="C28" i="1"/>
  <c r="C27" i="1"/>
  <c r="B31" i="1"/>
  <c r="B30" i="1"/>
  <c r="B29" i="1"/>
  <c r="B28" i="1"/>
  <c r="B27" i="1"/>
  <c r="E20" i="1"/>
  <c r="E19" i="1"/>
  <c r="E18" i="1"/>
  <c r="E17" i="1"/>
  <c r="E16" i="1"/>
  <c r="C17" i="1"/>
  <c r="C16" i="1"/>
  <c r="B20" i="1"/>
  <c r="D20" i="1" s="1"/>
  <c r="B19" i="1"/>
  <c r="B18" i="1"/>
  <c r="B17" i="1"/>
  <c r="D17" i="1" s="1"/>
  <c r="B16" i="1"/>
  <c r="D19" i="1"/>
  <c r="D18" i="1"/>
  <c r="E10" i="1"/>
  <c r="D6" i="1"/>
  <c r="D7" i="1"/>
  <c r="D8" i="1"/>
  <c r="D9" i="1"/>
  <c r="D5" i="1"/>
  <c r="D10" i="1" s="1"/>
  <c r="F10" i="1" s="1"/>
  <c r="G10" i="1" s="1"/>
  <c r="J32" i="1" l="1"/>
  <c r="J43" i="1"/>
  <c r="E52" i="1" s="1"/>
  <c r="F20" i="1"/>
  <c r="F19" i="1"/>
  <c r="F18" i="1"/>
  <c r="F17" i="1"/>
  <c r="D16" i="1"/>
  <c r="F16" i="1" s="1"/>
  <c r="D51" i="1" l="1"/>
  <c r="K32" i="1"/>
  <c r="E51" i="1" s="1"/>
  <c r="F51" i="1" s="1"/>
  <c r="F21" i="1"/>
  <c r="G21" i="1" s="1"/>
</calcChain>
</file>

<file path=xl/sharedStrings.xml><?xml version="1.0" encoding="utf-8"?>
<sst xmlns="http://schemas.openxmlformats.org/spreadsheetml/2006/main" count="80" uniqueCount="40">
  <si>
    <t>Media semplice fra totale incassato e totale accertato</t>
  </si>
  <si>
    <t>Anno</t>
  </si>
  <si>
    <t>Residui attivi al 1 gennaio</t>
  </si>
  <si>
    <t>Residui attivi al 1 gennaio ridotti</t>
  </si>
  <si>
    <t>Riscossioni in c/residui dell'esercizio</t>
  </si>
  <si>
    <t>Media riscossioni in c/residui</t>
  </si>
  <si>
    <t>Importo da accantonare in FCDE</t>
  </si>
  <si>
    <t>Eventuale % di riduzione</t>
  </si>
  <si>
    <t>a</t>
  </si>
  <si>
    <t>b</t>
  </si>
  <si>
    <t>d</t>
  </si>
  <si>
    <t>f=100-e</t>
  </si>
  <si>
    <t>e= d/c*100</t>
  </si>
  <si>
    <t>MEDIA</t>
  </si>
  <si>
    <t>Media semplice dei rapporti annui</t>
  </si>
  <si>
    <t>Media Ponderata sui totali</t>
  </si>
  <si>
    <t>c=a-(b*a)</t>
  </si>
  <si>
    <t>Ponderazione</t>
  </si>
  <si>
    <t>Residui attivi ponderati</t>
  </si>
  <si>
    <t>e=c*d</t>
  </si>
  <si>
    <t>TOTALE</t>
  </si>
  <si>
    <t>f</t>
  </si>
  <si>
    <t>g</t>
  </si>
  <si>
    <t>Riscossioni ponderate</t>
  </si>
  <si>
    <t>h=f*g</t>
  </si>
  <si>
    <t>i=h/e*100</t>
  </si>
  <si>
    <t>l=100-i</t>
  </si>
  <si>
    <t>Media ponderata sui rapporti</t>
  </si>
  <si>
    <t>Media</t>
  </si>
  <si>
    <t>e=d/c*100</t>
  </si>
  <si>
    <t>Percentuale ponderata</t>
  </si>
  <si>
    <t>g=e*f</t>
  </si>
  <si>
    <t>h=somma g</t>
  </si>
  <si>
    <t>i=100-h</t>
  </si>
  <si>
    <t>RISULTATO</t>
  </si>
  <si>
    <t>Accantonamento a FCDE</t>
  </si>
  <si>
    <t>Media Riscossioni</t>
  </si>
  <si>
    <t>% FCDE</t>
  </si>
  <si>
    <t>Media Scelta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</si>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</sst>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0" fillId="2" borderId="1" xfId="0" applyFill="1" applyBorder="1"/>
    <xf numFmtId="10" fontId="0" fillId="0" borderId="1" xfId="1" applyNumberFormat="1" applyFont="1" applyBorder="1"/>
    <xf numFmtId="44" fontId="0" fillId="0" borderId="0" xfId="0" applyNumberFormat="1"/>
    <xf numFmtId="44" fontId="2" fillId="0" borderId="1" xfId="0" applyNumberFormat="1" applyFont="1" applyBorder="1"/>
    <xf numFmtId="44" fontId="3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0" applyNumberFormat="1" applyBorder="1"/>
    <xf numFmtId="44" fontId="2" fillId="0" borderId="0" xfId="0" applyNumberFormat="1" applyFont="1" applyBorder="1"/>
    <xf numFmtId="43" fontId="0" fillId="0" borderId="0" xfId="1" applyNumberFormat="1" applyFont="1"/>
    <xf numFmtId="43" fontId="3" fillId="0" borderId="1" xfId="1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/>
    </xf>
    <xf numFmtId="43" fontId="0" fillId="0" borderId="1" xfId="1" applyNumberFormat="1" applyFont="1" applyBorder="1"/>
    <xf numFmtId="43" fontId="2" fillId="0" borderId="1" xfId="1" applyNumberFormat="1" applyFont="1" applyBorder="1"/>
    <xf numFmtId="43" fontId="2" fillId="3" borderId="1" xfId="1" applyNumberFormat="1" applyFont="1" applyFill="1" applyBorder="1"/>
    <xf numFmtId="43" fontId="2" fillId="0" borderId="0" xfId="1" applyNumberFormat="1" applyFont="1" applyBorder="1"/>
    <xf numFmtId="43" fontId="2" fillId="0" borderId="0" xfId="1" applyNumberFormat="1" applyFont="1" applyFill="1" applyBorder="1"/>
    <xf numFmtId="43" fontId="0" fillId="0" borderId="0" xfId="1" applyNumberFormat="1" applyFont="1" applyFill="1"/>
    <xf numFmtId="44" fontId="2" fillId="0" borderId="0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44" fontId="0" fillId="0" borderId="1" xfId="1" applyNumberFormat="1" applyFont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5" xfId="0" applyFill="1" applyBorder="1" applyAlignment="1">
      <alignment horizontal="center"/>
    </xf>
    <xf numFmtId="2" fontId="2" fillId="3" borderId="1" xfId="0" applyNumberFormat="1" applyFont="1" applyFill="1" applyBorder="1"/>
    <xf numFmtId="0" fontId="2" fillId="0" borderId="0" xfId="0" applyFont="1" applyAlignment="1">
      <alignment horizontal="left"/>
    </xf>
    <xf numFmtId="43" fontId="0" fillId="0" borderId="1" xfId="1" applyNumberFormat="1" applyFont="1" applyBorder="1" applyAlignment="1">
      <alignment horizontal="right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44" fontId="2" fillId="0" borderId="4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3" fontId="2" fillId="0" borderId="4" xfId="1" applyNumberFormat="1" applyFont="1" applyBorder="1" applyAlignment="1">
      <alignment horizontal="center" vertical="center"/>
    </xf>
    <xf numFmtId="43" fontId="2" fillId="0" borderId="13" xfId="1" applyNumberFormat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/>
  </sheetViews>
  <sheetFormatPr defaultRowHeight="15" x14ac:dyDescent="0.25"/>
  <cols>
    <col min="1" max="1" width="15.7109375" style="1" customWidth="1"/>
    <col min="2" max="4" width="15.7109375" customWidth="1"/>
    <col min="5" max="5" width="15.7109375" style="8" customWidth="1"/>
    <col min="6" max="7" width="15.7109375" style="15" customWidth="1"/>
    <col min="8" max="11" width="15.7109375" customWidth="1"/>
  </cols>
  <sheetData>
    <row r="1" spans="1:7" x14ac:dyDescent="0.25">
      <c r="A1" s="1" t="s">
        <v>0</v>
      </c>
    </row>
    <row r="3" spans="1:7" ht="36.75" customHeight="1" x14ac:dyDescent="0.25">
      <c r="A3" s="36" t="s">
        <v>1</v>
      </c>
      <c r="B3" s="3" t="s">
        <v>2</v>
      </c>
      <c r="C3" s="3" t="s">
        <v>7</v>
      </c>
      <c r="D3" s="3" t="s">
        <v>3</v>
      </c>
      <c r="E3" s="10" t="s">
        <v>4</v>
      </c>
      <c r="F3" s="16" t="s">
        <v>5</v>
      </c>
      <c r="G3" s="16" t="s">
        <v>6</v>
      </c>
    </row>
    <row r="4" spans="1:7" x14ac:dyDescent="0.25">
      <c r="A4" s="36"/>
      <c r="B4" s="2" t="s">
        <v>8</v>
      </c>
      <c r="C4" s="2" t="s">
        <v>9</v>
      </c>
      <c r="D4" s="2" t="s">
        <v>16</v>
      </c>
      <c r="E4" s="11" t="s">
        <v>10</v>
      </c>
      <c r="F4" s="17" t="s">
        <v>12</v>
      </c>
      <c r="G4" s="17" t="s">
        <v>11</v>
      </c>
    </row>
    <row r="5" spans="1:7" x14ac:dyDescent="0.25">
      <c r="A5" s="2">
        <v>2013</v>
      </c>
      <c r="B5" s="5">
        <v>400</v>
      </c>
      <c r="C5" s="7">
        <v>0.17199999999999999</v>
      </c>
      <c r="D5" s="5">
        <f>B5-(C5*B5)</f>
        <v>331.2</v>
      </c>
      <c r="E5" s="5">
        <v>30</v>
      </c>
      <c r="F5" s="18"/>
      <c r="G5" s="18"/>
    </row>
    <row r="6" spans="1:7" x14ac:dyDescent="0.25">
      <c r="A6" s="2">
        <v>2014</v>
      </c>
      <c r="B6" s="5">
        <v>500</v>
      </c>
      <c r="C6" s="7">
        <v>0.17199999999999999</v>
      </c>
      <c r="D6" s="5">
        <f t="shared" ref="D6:D9" si="0">B6-(C6*B6)</f>
        <v>414</v>
      </c>
      <c r="E6" s="5">
        <v>40</v>
      </c>
      <c r="F6" s="18"/>
      <c r="G6" s="18"/>
    </row>
    <row r="7" spans="1:7" x14ac:dyDescent="0.25">
      <c r="A7" s="2">
        <v>2015</v>
      </c>
      <c r="B7" s="5">
        <v>900</v>
      </c>
      <c r="C7" s="6"/>
      <c r="D7" s="5">
        <f t="shared" si="0"/>
        <v>900</v>
      </c>
      <c r="E7" s="5">
        <v>60</v>
      </c>
      <c r="F7" s="18"/>
      <c r="G7" s="18"/>
    </row>
    <row r="8" spans="1:7" x14ac:dyDescent="0.25">
      <c r="A8" s="2">
        <v>2016</v>
      </c>
      <c r="B8" s="5">
        <v>800</v>
      </c>
      <c r="C8" s="6"/>
      <c r="D8" s="5">
        <f t="shared" si="0"/>
        <v>800</v>
      </c>
      <c r="E8" s="5">
        <v>10</v>
      </c>
      <c r="F8" s="18"/>
      <c r="G8" s="18"/>
    </row>
    <row r="9" spans="1:7" x14ac:dyDescent="0.25">
      <c r="A9" s="2">
        <v>2017</v>
      </c>
      <c r="B9" s="5">
        <v>700</v>
      </c>
      <c r="C9" s="6"/>
      <c r="D9" s="5">
        <f t="shared" si="0"/>
        <v>700</v>
      </c>
      <c r="E9" s="5">
        <v>20</v>
      </c>
      <c r="F9" s="18"/>
      <c r="G9" s="18"/>
    </row>
    <row r="10" spans="1:7" x14ac:dyDescent="0.25">
      <c r="D10" s="9">
        <f>SUM(D5:D9)</f>
        <v>3145.2</v>
      </c>
      <c r="E10" s="9">
        <f>SUM(E5:E9)</f>
        <v>160</v>
      </c>
      <c r="F10" s="19">
        <f>E10/D10*100</f>
        <v>5.0871168765102377</v>
      </c>
      <c r="G10" s="20">
        <f>100-F10</f>
        <v>94.912883123489763</v>
      </c>
    </row>
    <row r="11" spans="1:7" x14ac:dyDescent="0.25">
      <c r="D11" s="14"/>
      <c r="E11" s="14"/>
      <c r="F11" s="21"/>
      <c r="G11" s="22"/>
    </row>
    <row r="12" spans="1:7" x14ac:dyDescent="0.25">
      <c r="A12" s="1" t="s">
        <v>14</v>
      </c>
      <c r="D12" s="14"/>
      <c r="E12" s="14"/>
      <c r="F12" s="21"/>
      <c r="G12" s="22"/>
    </row>
    <row r="13" spans="1:7" x14ac:dyDescent="0.25">
      <c r="G13" s="23"/>
    </row>
    <row r="14" spans="1:7" ht="36" x14ac:dyDescent="0.25">
      <c r="A14" s="36" t="s">
        <v>1</v>
      </c>
      <c r="B14" s="3" t="s">
        <v>2</v>
      </c>
      <c r="C14" s="3" t="s">
        <v>7</v>
      </c>
      <c r="D14" s="3" t="s">
        <v>3</v>
      </c>
      <c r="E14" s="10" t="s">
        <v>4</v>
      </c>
      <c r="F14" s="16" t="s">
        <v>5</v>
      </c>
      <c r="G14" s="16" t="s">
        <v>6</v>
      </c>
    </row>
    <row r="15" spans="1:7" x14ac:dyDescent="0.25">
      <c r="A15" s="36"/>
      <c r="B15" s="2" t="s">
        <v>8</v>
      </c>
      <c r="C15" s="2" t="s">
        <v>9</v>
      </c>
      <c r="D15" s="2" t="s">
        <v>16</v>
      </c>
      <c r="E15" s="11" t="s">
        <v>10</v>
      </c>
      <c r="F15" s="17" t="s">
        <v>12</v>
      </c>
      <c r="G15" s="17" t="s">
        <v>11</v>
      </c>
    </row>
    <row r="16" spans="1:7" x14ac:dyDescent="0.25">
      <c r="A16" s="2">
        <v>2013</v>
      </c>
      <c r="B16" s="5">
        <f>B5</f>
        <v>400</v>
      </c>
      <c r="C16" s="7">
        <f>C5</f>
        <v>0.17199999999999999</v>
      </c>
      <c r="D16" s="5">
        <f>B16-(C16*B16)</f>
        <v>331.2</v>
      </c>
      <c r="E16" s="5">
        <f>E5</f>
        <v>30</v>
      </c>
      <c r="F16" s="18">
        <f>E16/D16*100</f>
        <v>9.0579710144927539</v>
      </c>
      <c r="G16" s="18"/>
    </row>
    <row r="17" spans="1:11" x14ac:dyDescent="0.25">
      <c r="A17" s="2">
        <v>2014</v>
      </c>
      <c r="B17" s="5">
        <f>B6</f>
        <v>500</v>
      </c>
      <c r="C17" s="7">
        <f>C6</f>
        <v>0.17199999999999999</v>
      </c>
      <c r="D17" s="5">
        <f t="shared" ref="D17:D20" si="1">B17-(C17*B17)</f>
        <v>414</v>
      </c>
      <c r="E17" s="5">
        <f>E6</f>
        <v>40</v>
      </c>
      <c r="F17" s="18">
        <f t="shared" ref="F17:F20" si="2">E17/D17*100</f>
        <v>9.6618357487922708</v>
      </c>
      <c r="G17" s="18"/>
    </row>
    <row r="18" spans="1:11" x14ac:dyDescent="0.25">
      <c r="A18" s="2">
        <v>2015</v>
      </c>
      <c r="B18" s="5">
        <f>B7</f>
        <v>900</v>
      </c>
      <c r="C18" s="6"/>
      <c r="D18" s="5">
        <f t="shared" si="1"/>
        <v>900</v>
      </c>
      <c r="E18" s="5">
        <f>E7</f>
        <v>60</v>
      </c>
      <c r="F18" s="18">
        <f t="shared" si="2"/>
        <v>6.666666666666667</v>
      </c>
      <c r="G18" s="18"/>
    </row>
    <row r="19" spans="1:11" x14ac:dyDescent="0.25">
      <c r="A19" s="2">
        <v>2016</v>
      </c>
      <c r="B19" s="5">
        <f>B8</f>
        <v>800</v>
      </c>
      <c r="C19" s="6"/>
      <c r="D19" s="5">
        <f t="shared" si="1"/>
        <v>800</v>
      </c>
      <c r="E19" s="5">
        <f>E8</f>
        <v>10</v>
      </c>
      <c r="F19" s="18">
        <f t="shared" si="2"/>
        <v>1.25</v>
      </c>
      <c r="G19" s="18"/>
    </row>
    <row r="20" spans="1:11" x14ac:dyDescent="0.25">
      <c r="A20" s="2">
        <v>2017</v>
      </c>
      <c r="B20" s="5">
        <f>B9</f>
        <v>700</v>
      </c>
      <c r="C20" s="6"/>
      <c r="D20" s="5">
        <f t="shared" si="1"/>
        <v>700</v>
      </c>
      <c r="E20" s="5">
        <f>E9</f>
        <v>20</v>
      </c>
      <c r="F20" s="18">
        <f t="shared" si="2"/>
        <v>2.8571428571428572</v>
      </c>
      <c r="G20" s="18"/>
    </row>
    <row r="21" spans="1:11" x14ac:dyDescent="0.25">
      <c r="D21" s="34" t="s">
        <v>13</v>
      </c>
      <c r="E21" s="35"/>
      <c r="F21" s="19">
        <f>(F16+F17+F18+F19+F20)/5</f>
        <v>5.8987232574189097</v>
      </c>
      <c r="G21" s="20">
        <f>100-F21</f>
        <v>94.101276742581092</v>
      </c>
    </row>
    <row r="23" spans="1:11" x14ac:dyDescent="0.25">
      <c r="A23" s="1" t="s">
        <v>15</v>
      </c>
    </row>
    <row r="25" spans="1:11" ht="36" x14ac:dyDescent="0.25">
      <c r="A25" s="36" t="s">
        <v>1</v>
      </c>
      <c r="B25" s="3" t="s">
        <v>2</v>
      </c>
      <c r="C25" s="3" t="s">
        <v>7</v>
      </c>
      <c r="D25" s="3" t="s">
        <v>3</v>
      </c>
      <c r="E25" s="10" t="s">
        <v>17</v>
      </c>
      <c r="F25" s="16" t="s">
        <v>18</v>
      </c>
      <c r="G25" s="16" t="s">
        <v>4</v>
      </c>
      <c r="H25" s="25" t="s">
        <v>17</v>
      </c>
      <c r="I25" s="3" t="s">
        <v>23</v>
      </c>
      <c r="J25" s="3" t="s">
        <v>5</v>
      </c>
      <c r="K25" s="16" t="s">
        <v>6</v>
      </c>
    </row>
    <row r="26" spans="1:11" x14ac:dyDescent="0.25">
      <c r="A26" s="36"/>
      <c r="B26" s="2" t="s">
        <v>8</v>
      </c>
      <c r="C26" s="2" t="s">
        <v>9</v>
      </c>
      <c r="D26" s="2" t="s">
        <v>16</v>
      </c>
      <c r="E26" s="11" t="s">
        <v>10</v>
      </c>
      <c r="F26" s="17" t="s">
        <v>19</v>
      </c>
      <c r="G26" s="17" t="s">
        <v>21</v>
      </c>
      <c r="H26" s="2" t="s">
        <v>22</v>
      </c>
      <c r="I26" s="2" t="s">
        <v>24</v>
      </c>
      <c r="J26" s="2" t="s">
        <v>25</v>
      </c>
      <c r="K26" s="2" t="s">
        <v>26</v>
      </c>
    </row>
    <row r="27" spans="1:11" x14ac:dyDescent="0.25">
      <c r="A27" s="2">
        <v>2013</v>
      </c>
      <c r="B27" s="5">
        <f>B16</f>
        <v>400</v>
      </c>
      <c r="C27" s="7">
        <f>C16</f>
        <v>0.17199999999999999</v>
      </c>
      <c r="D27" s="5">
        <f>B27-(C27*B27)</f>
        <v>331.2</v>
      </c>
      <c r="E27" s="12">
        <v>0.1</v>
      </c>
      <c r="F27" s="27">
        <f>D27*E27</f>
        <v>33.119999999999997</v>
      </c>
      <c r="G27" s="27">
        <f>E16</f>
        <v>30</v>
      </c>
      <c r="H27" s="13">
        <f>E27</f>
        <v>0.1</v>
      </c>
      <c r="I27" s="5">
        <f>G27*H27</f>
        <v>3</v>
      </c>
      <c r="J27" s="4"/>
      <c r="K27" s="4"/>
    </row>
    <row r="28" spans="1:11" x14ac:dyDescent="0.25">
      <c r="A28" s="2">
        <v>2014</v>
      </c>
      <c r="B28" s="5">
        <f>B17</f>
        <v>500</v>
      </c>
      <c r="C28" s="7">
        <f>C17</f>
        <v>0.17199999999999999</v>
      </c>
      <c r="D28" s="5">
        <f t="shared" ref="D28:D31" si="3">B28-(C28*B28)</f>
        <v>414</v>
      </c>
      <c r="E28" s="12">
        <v>0.1</v>
      </c>
      <c r="F28" s="27">
        <f t="shared" ref="F28:F31" si="4">D28*E28</f>
        <v>41.400000000000006</v>
      </c>
      <c r="G28" s="27">
        <f>E17</f>
        <v>40</v>
      </c>
      <c r="H28" s="13">
        <f>E28</f>
        <v>0.1</v>
      </c>
      <c r="I28" s="5">
        <f t="shared" ref="I28:I31" si="5">G28*H28</f>
        <v>4</v>
      </c>
      <c r="J28" s="4"/>
      <c r="K28" s="4"/>
    </row>
    <row r="29" spans="1:11" x14ac:dyDescent="0.25">
      <c r="A29" s="2">
        <v>2015</v>
      </c>
      <c r="B29" s="5">
        <f>B18</f>
        <v>900</v>
      </c>
      <c r="C29" s="6"/>
      <c r="D29" s="5">
        <f t="shared" si="3"/>
        <v>900</v>
      </c>
      <c r="E29" s="12">
        <v>0.1</v>
      </c>
      <c r="F29" s="27">
        <f t="shared" si="4"/>
        <v>90</v>
      </c>
      <c r="G29" s="27">
        <f>E18</f>
        <v>60</v>
      </c>
      <c r="H29" s="13">
        <f>E29</f>
        <v>0.1</v>
      </c>
      <c r="I29" s="5">
        <f t="shared" si="5"/>
        <v>6</v>
      </c>
      <c r="J29" s="4"/>
      <c r="K29" s="4"/>
    </row>
    <row r="30" spans="1:11" x14ac:dyDescent="0.25">
      <c r="A30" s="2">
        <v>2016</v>
      </c>
      <c r="B30" s="5">
        <f>B19</f>
        <v>800</v>
      </c>
      <c r="C30" s="6"/>
      <c r="D30" s="5">
        <f t="shared" si="3"/>
        <v>800</v>
      </c>
      <c r="E30" s="12">
        <v>0.35</v>
      </c>
      <c r="F30" s="27">
        <f t="shared" si="4"/>
        <v>280</v>
      </c>
      <c r="G30" s="27">
        <f>E19</f>
        <v>10</v>
      </c>
      <c r="H30" s="13">
        <f>E30</f>
        <v>0.35</v>
      </c>
      <c r="I30" s="5">
        <f t="shared" si="5"/>
        <v>3.5</v>
      </c>
      <c r="J30" s="4"/>
      <c r="K30" s="4"/>
    </row>
    <row r="31" spans="1:11" x14ac:dyDescent="0.25">
      <c r="A31" s="2">
        <v>2017</v>
      </c>
      <c r="B31" s="5">
        <f>B20</f>
        <v>700</v>
      </c>
      <c r="C31" s="6"/>
      <c r="D31" s="5">
        <f t="shared" si="3"/>
        <v>700</v>
      </c>
      <c r="E31" s="12">
        <v>0.35</v>
      </c>
      <c r="F31" s="27">
        <f t="shared" si="4"/>
        <v>244.99999999999997</v>
      </c>
      <c r="G31" s="27">
        <f>E20</f>
        <v>20</v>
      </c>
      <c r="H31" s="13">
        <f>E31</f>
        <v>0.35</v>
      </c>
      <c r="I31" s="5">
        <f t="shared" si="5"/>
        <v>7</v>
      </c>
      <c r="J31" s="4"/>
      <c r="K31" s="4"/>
    </row>
    <row r="32" spans="1:11" x14ac:dyDescent="0.25">
      <c r="D32" s="24"/>
      <c r="E32" s="24" t="s">
        <v>20</v>
      </c>
      <c r="F32" s="28">
        <f>SUM(F27:F31)</f>
        <v>689.52</v>
      </c>
      <c r="G32" s="22"/>
      <c r="H32" s="26"/>
      <c r="I32" s="9">
        <f>SUM(I27:I31)</f>
        <v>23.5</v>
      </c>
      <c r="J32" s="29">
        <f>I32/F32*100</f>
        <v>3.4081680009281823</v>
      </c>
      <c r="K32" s="31">
        <f>100-J32</f>
        <v>96.591831999071815</v>
      </c>
    </row>
    <row r="34" spans="1:10" x14ac:dyDescent="0.25">
      <c r="A34" s="1" t="s">
        <v>27</v>
      </c>
    </row>
    <row r="36" spans="1:10" ht="36" x14ac:dyDescent="0.25">
      <c r="A36" s="36" t="s">
        <v>1</v>
      </c>
      <c r="B36" s="3" t="s">
        <v>2</v>
      </c>
      <c r="C36" s="3" t="s">
        <v>7</v>
      </c>
      <c r="D36" s="3" t="s">
        <v>3</v>
      </c>
      <c r="E36" s="16" t="s">
        <v>4</v>
      </c>
      <c r="F36" s="25" t="s">
        <v>28</v>
      </c>
      <c r="G36" s="3" t="s">
        <v>17</v>
      </c>
      <c r="H36" s="3" t="s">
        <v>30</v>
      </c>
      <c r="I36" s="3" t="s">
        <v>5</v>
      </c>
      <c r="J36" s="16" t="s">
        <v>6</v>
      </c>
    </row>
    <row r="37" spans="1:10" x14ac:dyDescent="0.25">
      <c r="A37" s="36"/>
      <c r="B37" s="2" t="s">
        <v>8</v>
      </c>
      <c r="C37" s="2" t="s">
        <v>9</v>
      </c>
      <c r="D37" s="2" t="s">
        <v>16</v>
      </c>
      <c r="E37" s="17" t="s">
        <v>10</v>
      </c>
      <c r="F37" s="2" t="s">
        <v>29</v>
      </c>
      <c r="G37" s="2" t="s">
        <v>21</v>
      </c>
      <c r="H37" s="30" t="s">
        <v>31</v>
      </c>
      <c r="I37" s="2" t="s">
        <v>32</v>
      </c>
      <c r="J37" s="2" t="s">
        <v>33</v>
      </c>
    </row>
    <row r="38" spans="1:10" x14ac:dyDescent="0.25">
      <c r="A38" s="2">
        <v>2013</v>
      </c>
      <c r="B38" s="5">
        <f>B27</f>
        <v>400</v>
      </c>
      <c r="C38" s="7">
        <f>C27</f>
        <v>0.17199999999999999</v>
      </c>
      <c r="D38" s="5">
        <f>B38-(C38*B38)</f>
        <v>331.2</v>
      </c>
      <c r="E38" s="27">
        <f>G27</f>
        <v>30</v>
      </c>
      <c r="F38" s="13">
        <f>E38/D38*100</f>
        <v>9.0579710144927539</v>
      </c>
      <c r="G38" s="13">
        <f>E27</f>
        <v>0.1</v>
      </c>
      <c r="H38" s="13">
        <f>F38*G38</f>
        <v>0.90579710144927539</v>
      </c>
      <c r="I38" s="4"/>
      <c r="J38" s="4"/>
    </row>
    <row r="39" spans="1:10" x14ac:dyDescent="0.25">
      <c r="A39" s="2">
        <v>2014</v>
      </c>
      <c r="B39" s="5">
        <f>B28</f>
        <v>500</v>
      </c>
      <c r="C39" s="7">
        <f>C28</f>
        <v>0.17199999999999999</v>
      </c>
      <c r="D39" s="5">
        <f t="shared" ref="D39:D42" si="6">B39-(C39*B39)</f>
        <v>414</v>
      </c>
      <c r="E39" s="27">
        <f>G28</f>
        <v>40</v>
      </c>
      <c r="F39" s="13">
        <f t="shared" ref="F39:F42" si="7">E39/D39*100</f>
        <v>9.6618357487922708</v>
      </c>
      <c r="G39" s="13">
        <f>E28</f>
        <v>0.1</v>
      </c>
      <c r="H39" s="13">
        <f t="shared" ref="H39:H42" si="8">F39*G39</f>
        <v>0.96618357487922713</v>
      </c>
      <c r="I39" s="4"/>
      <c r="J39" s="4"/>
    </row>
    <row r="40" spans="1:10" x14ac:dyDescent="0.25">
      <c r="A40" s="2">
        <v>2015</v>
      </c>
      <c r="B40" s="5">
        <f>B29</f>
        <v>900</v>
      </c>
      <c r="C40" s="6"/>
      <c r="D40" s="5">
        <f t="shared" si="6"/>
        <v>900</v>
      </c>
      <c r="E40" s="27">
        <f>G29</f>
        <v>60</v>
      </c>
      <c r="F40" s="13">
        <f t="shared" si="7"/>
        <v>6.666666666666667</v>
      </c>
      <c r="G40" s="13">
        <f>E29</f>
        <v>0.1</v>
      </c>
      <c r="H40" s="13">
        <f t="shared" si="8"/>
        <v>0.66666666666666674</v>
      </c>
      <c r="I40" s="4"/>
      <c r="J40" s="4"/>
    </row>
    <row r="41" spans="1:10" x14ac:dyDescent="0.25">
      <c r="A41" s="2">
        <v>2016</v>
      </c>
      <c r="B41" s="5">
        <f>B30</f>
        <v>800</v>
      </c>
      <c r="C41" s="6"/>
      <c r="D41" s="5">
        <f t="shared" si="6"/>
        <v>800</v>
      </c>
      <c r="E41" s="27">
        <f>G30</f>
        <v>10</v>
      </c>
      <c r="F41" s="13">
        <f t="shared" si="7"/>
        <v>1.25</v>
      </c>
      <c r="G41" s="13">
        <f>E30</f>
        <v>0.35</v>
      </c>
      <c r="H41" s="13">
        <f t="shared" si="8"/>
        <v>0.4375</v>
      </c>
      <c r="I41" s="4"/>
      <c r="J41" s="4"/>
    </row>
    <row r="42" spans="1:10" x14ac:dyDescent="0.25">
      <c r="A42" s="2">
        <v>2017</v>
      </c>
      <c r="B42" s="5">
        <f>B31</f>
        <v>700</v>
      </c>
      <c r="C42" s="6"/>
      <c r="D42" s="5">
        <f t="shared" si="6"/>
        <v>700</v>
      </c>
      <c r="E42" s="27">
        <f>G31</f>
        <v>20</v>
      </c>
      <c r="F42" s="13">
        <f t="shared" si="7"/>
        <v>2.8571428571428572</v>
      </c>
      <c r="G42" s="13">
        <f>E31</f>
        <v>0.35</v>
      </c>
      <c r="H42" s="13">
        <f t="shared" si="8"/>
        <v>1</v>
      </c>
      <c r="I42" s="4"/>
      <c r="J42" s="4"/>
    </row>
    <row r="43" spans="1:10" x14ac:dyDescent="0.25">
      <c r="D43" s="24"/>
      <c r="E43" s="22"/>
      <c r="F43" s="26"/>
      <c r="G43" s="14"/>
      <c r="I43" s="29">
        <f>SUM(H38:H42)</f>
        <v>3.9761473429951693</v>
      </c>
      <c r="J43" s="31">
        <f>100-I43</f>
        <v>96.023852657004824</v>
      </c>
    </row>
    <row r="45" spans="1:10" x14ac:dyDescent="0.25">
      <c r="A45" s="32" t="s">
        <v>34</v>
      </c>
    </row>
    <row r="47" spans="1:10" x14ac:dyDescent="0.25">
      <c r="A47" s="40" t="s">
        <v>35</v>
      </c>
      <c r="B47" s="41"/>
      <c r="C47" s="42"/>
      <c r="D47" s="46" t="s">
        <v>36</v>
      </c>
      <c r="E47" s="48" t="s">
        <v>37</v>
      </c>
      <c r="F47" s="50" t="s">
        <v>38</v>
      </c>
    </row>
    <row r="48" spans="1:10" x14ac:dyDescent="0.25">
      <c r="A48" s="43"/>
      <c r="B48" s="44"/>
      <c r="C48" s="45"/>
      <c r="D48" s="47"/>
      <c r="E48" s="49"/>
      <c r="F48" s="51"/>
    </row>
    <row r="49" spans="1:6" x14ac:dyDescent="0.25">
      <c r="A49" s="37" t="str">
        <f>A1</f>
        <v>Media semplice fra totale incassato e totale accertato</v>
      </c>
      <c r="B49" s="38"/>
      <c r="C49" s="39"/>
      <c r="D49" s="13">
        <f>F10</f>
        <v>5.0871168765102377</v>
      </c>
      <c r="E49" s="13">
        <f>G10</f>
        <v>94.912883123489763</v>
      </c>
      <c r="F49" s="33" t="s">
        <v>39</v>
      </c>
    </row>
    <row r="50" spans="1:6" x14ac:dyDescent="0.25">
      <c r="A50" s="37" t="str">
        <f>A12</f>
        <v>Media semplice dei rapporti annui</v>
      </c>
      <c r="B50" s="38"/>
      <c r="C50" s="39"/>
      <c r="D50" s="13">
        <f>F21</f>
        <v>5.8987232574189097</v>
      </c>
      <c r="E50" s="13">
        <f>G21</f>
        <v>94.101276742581092</v>
      </c>
      <c r="F50" s="33" t="s">
        <v>39</v>
      </c>
    </row>
    <row r="51" spans="1:6" x14ac:dyDescent="0.25">
      <c r="A51" s="37" t="str">
        <f>A23</f>
        <v>Media Ponderata sui totali</v>
      </c>
      <c r="B51" s="38"/>
      <c r="C51" s="39"/>
      <c r="D51" s="13">
        <f>J32</f>
        <v>3.4081680009281823</v>
      </c>
      <c r="E51" s="13">
        <f>K32</f>
        <v>96.591831999071815</v>
      </c>
      <c r="F51" s="19">
        <f>E51</f>
        <v>96.591831999071815</v>
      </c>
    </row>
    <row r="52" spans="1:6" x14ac:dyDescent="0.25">
      <c r="A52" s="37" t="str">
        <f>A34</f>
        <v>Media ponderata sui rapporti</v>
      </c>
      <c r="B52" s="38"/>
      <c r="C52" s="39"/>
      <c r="D52" s="13">
        <f>I43</f>
        <v>3.9761473429951693</v>
      </c>
      <c r="E52" s="13">
        <f>J43</f>
        <v>96.023852657004824</v>
      </c>
      <c r="F52" s="33" t="s">
        <v>39</v>
      </c>
    </row>
  </sheetData>
  <mergeCells count="13">
    <mergeCell ref="A3:A4"/>
    <mergeCell ref="A14:A15"/>
    <mergeCell ref="D47:D48"/>
    <mergeCell ref="E47:E48"/>
    <mergeCell ref="F47:F48"/>
    <mergeCell ref="D21:E21"/>
    <mergeCell ref="A25:A26"/>
    <mergeCell ref="A36:A37"/>
    <mergeCell ref="A51:C51"/>
    <mergeCell ref="A52:C52"/>
    <mergeCell ref="A47:C48"/>
    <mergeCell ref="A49:C49"/>
    <mergeCell ref="A50:C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Bonato</dc:creator>
  <cp:lastModifiedBy>Dario Bonato</cp:lastModifiedBy>
  <dcterms:created xsi:type="dcterms:W3CDTF">2018-10-28T14:16:23Z</dcterms:created>
  <dcterms:modified xsi:type="dcterms:W3CDTF">2018-10-29T10:34:39Z</dcterms:modified>
</cp:coreProperties>
</file>